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05" windowWidth="18855" windowHeight="6600" activeTab="0"/>
  </bookViews>
  <sheets>
    <sheet name="Impianto" sheetId="1" r:id="rId1"/>
    <sheet name="Fognatur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<sst xmlns="http://schemas.openxmlformats.org/spreadsheetml/2006/main" count="128" uniqueCount="47">
  <si>
    <t>Allegato</t>
  </si>
  <si>
    <t xml:space="preserve">FASI DI ESECUZIONE </t>
  </si>
  <si>
    <t>Data di riferimento 31/12/10</t>
  </si>
  <si>
    <t>Impianto……………………..</t>
  </si>
  <si>
    <t>Chiusdino - Impianto</t>
  </si>
  <si>
    <t>Comuni serviti…………………………………</t>
  </si>
  <si>
    <t>Chiusdino</t>
  </si>
  <si>
    <t>ID</t>
  </si>
  <si>
    <t>Fase</t>
  </si>
  <si>
    <t xml:space="preserve">Programmazione </t>
  </si>
  <si>
    <t>Monitoraggio</t>
  </si>
  <si>
    <t xml:space="preserve">Data programmata </t>
  </si>
  <si>
    <t>Costo programmato</t>
  </si>
  <si>
    <t xml:space="preserve">Costo programmato imputabile a tariffa (A) </t>
  </si>
  <si>
    <t xml:space="preserve">Stato </t>
  </si>
  <si>
    <t>Data</t>
  </si>
  <si>
    <t>Costo imputabile a tariffa consuntivo data reporting (B)</t>
  </si>
  <si>
    <t>Costo imputabile a tariffa a finire   (A-B)</t>
  </si>
  <si>
    <t>Progettazione</t>
  </si>
  <si>
    <t>€ euro</t>
  </si>
  <si>
    <t>gg/mm/aaaa</t>
  </si>
  <si>
    <t>Preliminare</t>
  </si>
  <si>
    <t>C</t>
  </si>
  <si>
    <t>Definitiva</t>
  </si>
  <si>
    <t>Esecutiva</t>
  </si>
  <si>
    <t>I</t>
  </si>
  <si>
    <t>Affidamento lavori</t>
  </si>
  <si>
    <t>N</t>
  </si>
  <si>
    <t>Esecuzione</t>
  </si>
  <si>
    <t>31/11/2011</t>
  </si>
  <si>
    <t>Collaudo</t>
  </si>
  <si>
    <t>Consegna Opera e Attivazione (entrata in esercizio) (**)</t>
  </si>
  <si>
    <t>Spostamento rispetto alla programmazione</t>
  </si>
  <si>
    <t xml:space="preserve">Costo programmato imputabile  a tariffa </t>
  </si>
  <si>
    <t xml:space="preserve">Nuova data </t>
  </si>
  <si>
    <t xml:space="preserve">Motivazione </t>
  </si>
  <si>
    <t>Provvedimento ATO</t>
  </si>
  <si>
    <t>Ritardo nell'avvio e conclusione del procedimento di variante urbanistica da parte del comune</t>
  </si>
  <si>
    <t>note:</t>
  </si>
  <si>
    <t>data Programma - relativa all'inizio di ciascuna fase come da pIano d'Ambito o dettaglio dello stesso</t>
  </si>
  <si>
    <t xml:space="preserve">stato- N (non avanzata), I (iniziata), C(completata) </t>
  </si>
  <si>
    <t>data- per fasi in corso, si conferisce a data stato fase; per fasi completate si riferisce alla chiusura della fase</t>
  </si>
  <si>
    <t>costo consuntivo data reporting - costo realmente sostenuto (fatture quietanzate) alla data del reporting (giugno, dicembre)</t>
  </si>
  <si>
    <t>(*) costi della gara</t>
  </si>
  <si>
    <t xml:space="preserve">(**) la consegna dell'opera e l'entrata in esercizio possono avvenire anche nelle more del collaudo </t>
  </si>
  <si>
    <t xml:space="preserve">Scostamento rispetto al programma- devono rimanere segnati tutti gli scostamenti via via inseriti (storia dell'opera), il nuovo valore accertato con preventivo  dell'ATO sostituirà i dati di programmazione nella parte superiore della Tabella </t>
  </si>
  <si>
    <t>Chiusdino - Fognature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</si>
</sst>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 € &quot;#,##0.00&quot; &quot;;&quot;-€ &quot;#,##0.00&quot; &quot;;&quot; € -&quot;00&quot; &quot;;&quot; &quot;@&quot; &quot;"/>
    <numFmt numFmtId="166" formatCode="dd/mm/yy"/>
    <numFmt numFmtId="167" formatCode="&quot; &quot;[$€]&quot; &quot;#,##0.00&quot; &quot;;&quot;-&quot;[$€]&quot; &quot;#,##0.00&quot; &quot;;&quot; &quot;[$€]&quot; -&quot;00&quot; &quot;;&quot; &quot;@&quot; &quot;"/>
  </numFmts>
  <fonts count="39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165" fontId="25" fillId="0" borderId="0" applyBorder="0" applyProtection="0">
      <alignment/>
    </xf>
    <xf numFmtId="0" fontId="25" fillId="0" borderId="0" applyNumberFormat="0" applyBorder="0" applyProtection="0">
      <alignment/>
    </xf>
    <xf numFmtId="0" fontId="26" fillId="28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7" fillId="29" borderId="0" applyNumberFormat="0" applyBorder="0" applyAlignment="0" applyProtection="0"/>
    <xf numFmtId="0" fontId="20" fillId="30" borderId="4" applyNumberFormat="0" applyFont="0" applyAlignment="0" applyProtection="0"/>
    <xf numFmtId="0" fontId="28" fillId="20" borderId="5" applyNumberFormat="0" applyAlignment="0" applyProtection="0"/>
    <xf numFmtId="9" fontId="2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7" fontId="0" fillId="0" borderId="0" applyFont="0" applyFill="0" applyBorder="0" applyAlignment="0" applyProtection="0"/>
    <xf numFmtId="42" fontId="2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5" fillId="0" borderId="0" xfId="43" applyFont="1" applyFill="1" applyAlignment="1" applyProtection="1">
      <alignment/>
      <protection/>
    </xf>
    <xf numFmtId="0" fontId="25" fillId="0" borderId="10" xfId="43" applyFont="1" applyFill="1" applyBorder="1" applyAlignment="1" applyProtection="1">
      <alignment/>
      <protection/>
    </xf>
    <xf numFmtId="0" fontId="25" fillId="0" borderId="11" xfId="43" applyFont="1" applyFill="1" applyBorder="1" applyAlignment="1" applyProtection="1">
      <alignment/>
      <protection/>
    </xf>
    <xf numFmtId="0" fontId="25" fillId="0" borderId="12" xfId="43" applyFont="1" applyFill="1" applyBorder="1" applyAlignment="1" applyProtection="1">
      <alignment/>
      <protection/>
    </xf>
    <xf numFmtId="0" fontId="25" fillId="0" borderId="13" xfId="43" applyFont="1" applyFill="1" applyBorder="1" applyAlignment="1" applyProtection="1">
      <alignment/>
      <protection/>
    </xf>
    <xf numFmtId="0" fontId="25" fillId="0" borderId="14" xfId="43" applyFont="1" applyFill="1" applyBorder="1" applyAlignment="1" applyProtection="1">
      <alignment/>
      <protection/>
    </xf>
    <xf numFmtId="0" fontId="25" fillId="0" borderId="15" xfId="43" applyFont="1" applyFill="1" applyBorder="1" applyAlignment="1" applyProtection="1">
      <alignment/>
      <protection/>
    </xf>
    <xf numFmtId="0" fontId="25" fillId="0" borderId="16" xfId="43" applyFont="1" applyFill="1" applyBorder="1" applyAlignment="1" applyProtection="1">
      <alignment horizontal="center" vertical="center" wrapText="1"/>
      <protection/>
    </xf>
    <xf numFmtId="0" fontId="25" fillId="0" borderId="17" xfId="43" applyFont="1" applyFill="1" applyBorder="1" applyAlignment="1" applyProtection="1">
      <alignment horizontal="center" vertical="center" wrapText="1"/>
      <protection/>
    </xf>
    <xf numFmtId="0" fontId="25" fillId="0" borderId="17" xfId="43" applyFont="1" applyFill="1" applyBorder="1" applyAlignment="1" applyProtection="1">
      <alignment horizontal="center" vertical="center"/>
      <protection/>
    </xf>
    <xf numFmtId="0" fontId="25" fillId="0" borderId="18" xfId="43" applyFont="1" applyFill="1" applyBorder="1" applyAlignment="1" applyProtection="1">
      <alignment horizontal="center" vertical="center" wrapText="1"/>
      <protection/>
    </xf>
    <xf numFmtId="0" fontId="25" fillId="33" borderId="18" xfId="43" applyFont="1" applyFill="1" applyBorder="1" applyAlignment="1" applyProtection="1">
      <alignment horizontal="center" vertical="center" wrapText="1"/>
      <protection/>
    </xf>
    <xf numFmtId="0" fontId="25" fillId="33" borderId="19" xfId="43" applyFont="1" applyFill="1" applyBorder="1" applyAlignment="1" applyProtection="1">
      <alignment horizontal="center" vertical="center" wrapText="1"/>
      <protection/>
    </xf>
    <xf numFmtId="0" fontId="25" fillId="0" borderId="15" xfId="43" applyFont="1" applyFill="1" applyBorder="1" applyAlignment="1" applyProtection="1">
      <alignment wrapText="1"/>
      <protection/>
    </xf>
    <xf numFmtId="0" fontId="25" fillId="0" borderId="20" xfId="43" applyFont="1" applyFill="1" applyBorder="1" applyAlignment="1" applyProtection="1">
      <alignment horizontal="left"/>
      <protection/>
    </xf>
    <xf numFmtId="0" fontId="25" fillId="0" borderId="18" xfId="43" applyFont="1" applyFill="1" applyBorder="1" applyAlignment="1" applyProtection="1">
      <alignment/>
      <protection/>
    </xf>
    <xf numFmtId="0" fontId="25" fillId="0" borderId="18" xfId="43" applyFont="1" applyFill="1" applyBorder="1" applyAlignment="1" applyProtection="1">
      <alignment horizontal="center"/>
      <protection/>
    </xf>
    <xf numFmtId="0" fontId="25" fillId="0" borderId="19" xfId="43" applyFont="1" applyFill="1" applyBorder="1" applyAlignment="1" applyProtection="1">
      <alignment horizontal="center"/>
      <protection/>
    </xf>
    <xf numFmtId="164" fontId="25" fillId="0" borderId="20" xfId="43" applyNumberFormat="1" applyFont="1" applyFill="1" applyBorder="1" applyAlignment="1" applyProtection="1">
      <alignment horizontal="left"/>
      <protection/>
    </xf>
    <xf numFmtId="14" fontId="25" fillId="0" borderId="18" xfId="43" applyNumberFormat="1" applyFont="1" applyFill="1" applyBorder="1" applyAlignment="1" applyProtection="1">
      <alignment horizontal="center"/>
      <protection/>
    </xf>
    <xf numFmtId="165" fontId="25" fillId="0" borderId="18" xfId="42" applyFont="1" applyFill="1" applyBorder="1" applyAlignment="1" applyProtection="1">
      <alignment horizontal="center"/>
      <protection/>
    </xf>
    <xf numFmtId="165" fontId="25" fillId="0" borderId="19" xfId="42" applyFont="1" applyFill="1" applyBorder="1" applyAlignment="1" applyProtection="1">
      <alignment horizontal="center"/>
      <protection/>
    </xf>
    <xf numFmtId="166" fontId="25" fillId="0" borderId="18" xfId="43" applyNumberFormat="1" applyFont="1" applyFill="1" applyBorder="1" applyAlignment="1" applyProtection="1">
      <alignment horizontal="center"/>
      <protection/>
    </xf>
    <xf numFmtId="1" fontId="25" fillId="0" borderId="20" xfId="43" applyNumberFormat="1" applyFont="1" applyFill="1" applyBorder="1" applyAlignment="1" applyProtection="1">
      <alignment horizontal="left"/>
      <protection/>
    </xf>
    <xf numFmtId="1" fontId="25" fillId="0" borderId="21" xfId="43" applyNumberFormat="1" applyFont="1" applyFill="1" applyBorder="1" applyAlignment="1" applyProtection="1">
      <alignment horizontal="left"/>
      <protection/>
    </xf>
    <xf numFmtId="0" fontId="25" fillId="0" borderId="22" xfId="43" applyFont="1" applyFill="1" applyBorder="1" applyAlignment="1" applyProtection="1">
      <alignment/>
      <protection/>
    </xf>
    <xf numFmtId="14" fontId="25" fillId="0" borderId="22" xfId="43" applyNumberFormat="1" applyFont="1" applyFill="1" applyBorder="1" applyAlignment="1" applyProtection="1">
      <alignment horizontal="center"/>
      <protection/>
    </xf>
    <xf numFmtId="165" fontId="25" fillId="0" borderId="22" xfId="42" applyFont="1" applyFill="1" applyBorder="1" applyAlignment="1" applyProtection="1">
      <alignment horizontal="center"/>
      <protection/>
    </xf>
    <xf numFmtId="0" fontId="25" fillId="0" borderId="22" xfId="43" applyFont="1" applyFill="1" applyBorder="1" applyAlignment="1" applyProtection="1">
      <alignment horizontal="center"/>
      <protection/>
    </xf>
    <xf numFmtId="165" fontId="25" fillId="0" borderId="23" xfId="42" applyFont="1" applyFill="1" applyBorder="1" applyAlignment="1" applyProtection="1">
      <alignment horizontal="center"/>
      <protection/>
    </xf>
    <xf numFmtId="0" fontId="25" fillId="0" borderId="24" xfId="43" applyFont="1" applyFill="1" applyBorder="1" applyAlignment="1" applyProtection="1">
      <alignment/>
      <protection/>
    </xf>
    <xf numFmtId="0" fontId="25" fillId="0" borderId="25" xfId="43" applyFont="1" applyFill="1" applyBorder="1" applyAlignment="1" applyProtection="1">
      <alignment/>
      <protection/>
    </xf>
    <xf numFmtId="165" fontId="25" fillId="0" borderId="0" xfId="43" applyNumberFormat="1" applyFont="1" applyFill="1" applyAlignment="1" applyProtection="1">
      <alignment/>
      <protection/>
    </xf>
    <xf numFmtId="0" fontId="25" fillId="0" borderId="26" xfId="43" applyFont="1" applyFill="1" applyBorder="1" applyAlignment="1" applyProtection="1">
      <alignment horizontal="center" vertical="center" wrapText="1"/>
      <protection/>
    </xf>
    <xf numFmtId="0" fontId="38" fillId="0" borderId="18" xfId="43" applyFont="1" applyFill="1" applyBorder="1" applyAlignment="1" applyProtection="1">
      <alignment vertical="top" wrapText="1"/>
      <protection/>
    </xf>
    <xf numFmtId="0" fontId="25" fillId="0" borderId="19" xfId="43" applyFont="1" applyFill="1" applyBorder="1" applyAlignment="1" applyProtection="1">
      <alignment horizontal="center" vertical="center" wrapText="1"/>
      <protection/>
    </xf>
    <xf numFmtId="0" fontId="25" fillId="0" borderId="19" xfId="43" applyFont="1" applyFill="1" applyBorder="1" applyAlignment="1" applyProtection="1">
      <alignment/>
      <protection/>
    </xf>
    <xf numFmtId="0" fontId="25" fillId="0" borderId="23" xfId="43" applyFont="1" applyFill="1" applyBorder="1" applyAlignment="1" applyProtection="1">
      <alignment/>
      <protection/>
    </xf>
    <xf numFmtId="0" fontId="25" fillId="0" borderId="16" xfId="43" applyFont="1" applyFill="1" applyBorder="1" applyAlignment="1" applyProtection="1">
      <alignment horizontal="center" vertical="center" wrapText="1"/>
      <protection/>
    </xf>
    <xf numFmtId="0" fontId="25" fillId="0" borderId="17" xfId="43" applyFont="1" applyFill="1" applyBorder="1" applyAlignment="1" applyProtection="1">
      <alignment horizontal="center" vertical="center" wrapText="1"/>
      <protection/>
    </xf>
    <xf numFmtId="0" fontId="25" fillId="0" borderId="17" xfId="43" applyFont="1" applyFill="1" applyBorder="1" applyAlignment="1" applyProtection="1">
      <alignment horizontal="center" vertical="center"/>
      <protection/>
    </xf>
    <xf numFmtId="0" fontId="25" fillId="33" borderId="26" xfId="43" applyFont="1" applyFill="1" applyBorder="1" applyAlignment="1" applyProtection="1">
      <alignment horizontal="center" vertical="center"/>
      <protection/>
    </xf>
    <xf numFmtId="167" fontId="0" fillId="0" borderId="18" xfId="61" applyFill="1" applyBorder="1" applyAlignment="1">
      <alignment horizontal="center" vertical="center" wrapText="1"/>
    </xf>
    <xf numFmtId="165" fontId="25" fillId="0" borderId="18" xfId="42" applyFont="1" applyFill="1" applyBorder="1" applyAlignment="1" applyProtection="1">
      <alignment horizontal="center"/>
      <protection/>
    </xf>
    <xf numFmtId="0" fontId="0" fillId="0" borderId="22" xfId="0" applyFill="1" applyBorder="1" applyAlignment="1">
      <alignment/>
    </xf>
    <xf numFmtId="165" fontId="25" fillId="0" borderId="22" xfId="42" applyFont="1" applyFill="1" applyBorder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Currency" xfId="42"/>
    <cellStyle name="Excel Built-in Normal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1" customWidth="1"/>
    <col min="2" max="2" width="15.00390625" style="1" customWidth="1"/>
    <col min="3" max="3" width="53.7109375" style="1" customWidth="1"/>
    <col min="4" max="4" width="15.28125" style="1" customWidth="1"/>
    <col min="5" max="6" width="22.00390625" style="1" customWidth="1"/>
    <col min="7" max="7" width="13.28125" style="1" customWidth="1"/>
    <col min="8" max="8" width="15.28125" style="1" customWidth="1"/>
    <col min="9" max="9" width="28.57421875" style="1" customWidth="1"/>
    <col min="10" max="10" width="16.421875" style="1" customWidth="1"/>
    <col min="11" max="11" width="3.7109375" style="1" customWidth="1"/>
    <col min="12" max="12" width="13.28125" style="1" customWidth="1"/>
    <col min="13" max="14" width="12.28125" style="1" customWidth="1"/>
    <col min="15" max="15" width="9.00390625" style="1" customWidth="1"/>
    <col min="16" max="16384" width="9.00390625" style="1" customWidth="1"/>
  </cols>
  <sheetData>
    <row r="1" ht="15" customHeight="1">
      <c r="B1" s="1" t="s">
        <v>0</v>
      </c>
    </row>
    <row r="6" spans="2:8" ht="15.75" customHeight="1" thickBot="1">
      <c r="B6" s="2"/>
      <c r="H6" s="2"/>
    </row>
    <row r="7" spans="1:11" ht="15" customHeight="1">
      <c r="A7" s="3"/>
      <c r="C7" s="4"/>
      <c r="D7" s="4"/>
      <c r="E7" s="4"/>
      <c r="F7" s="4"/>
      <c r="G7" s="4"/>
      <c r="I7" s="4"/>
      <c r="J7" s="4"/>
      <c r="K7" s="5"/>
    </row>
    <row r="8" spans="1:11" ht="15" customHeight="1">
      <c r="A8" s="6"/>
      <c r="B8" s="1" t="s">
        <v>1</v>
      </c>
      <c r="E8" s="1" t="s">
        <v>2</v>
      </c>
      <c r="K8" s="7"/>
    </row>
    <row r="9" spans="1:11" ht="15" customHeight="1">
      <c r="A9" s="6"/>
      <c r="K9" s="7"/>
    </row>
    <row r="10" spans="1:11" ht="15" customHeight="1">
      <c r="A10" s="6"/>
      <c r="B10" s="1" t="s">
        <v>3</v>
      </c>
      <c r="C10" s="1" t="s">
        <v>4</v>
      </c>
      <c r="K10" s="7"/>
    </row>
    <row r="11" spans="1:11" ht="15" customHeight="1">
      <c r="A11" s="6"/>
      <c r="B11" s="1" t="s">
        <v>5</v>
      </c>
      <c r="C11" s="1" t="s">
        <v>6</v>
      </c>
      <c r="K11" s="7"/>
    </row>
    <row r="12" spans="1:11" ht="15.75" customHeight="1" thickBot="1">
      <c r="A12" s="6"/>
      <c r="K12" s="7"/>
    </row>
    <row r="13" spans="1:11" ht="15" customHeight="1" thickBot="1">
      <c r="A13" s="6"/>
      <c r="B13" s="39" t="s">
        <v>7</v>
      </c>
      <c r="C13" s="40" t="s">
        <v>8</v>
      </c>
      <c r="D13" s="41" t="s">
        <v>9</v>
      </c>
      <c r="E13" s="41"/>
      <c r="F13" s="41"/>
      <c r="G13" s="42" t="s">
        <v>10</v>
      </c>
      <c r="H13" s="42"/>
      <c r="I13" s="42"/>
      <c r="J13" s="42"/>
      <c r="K13" s="7"/>
    </row>
    <row r="14" spans="1:11" ht="60" customHeight="1">
      <c r="A14" s="6"/>
      <c r="B14" s="39"/>
      <c r="C14" s="40"/>
      <c r="D14" s="11" t="s">
        <v>11</v>
      </c>
      <c r="E14" s="11" t="s">
        <v>12</v>
      </c>
      <c r="F14" s="11" t="s">
        <v>13</v>
      </c>
      <c r="G14" s="12" t="s">
        <v>14</v>
      </c>
      <c r="H14" s="12" t="s">
        <v>15</v>
      </c>
      <c r="I14" s="12" t="s">
        <v>16</v>
      </c>
      <c r="J14" s="13" t="s">
        <v>17</v>
      </c>
      <c r="K14" s="14"/>
    </row>
    <row r="15" spans="1:11" ht="15" customHeight="1">
      <c r="A15" s="6"/>
      <c r="B15" s="15">
        <v>1</v>
      </c>
      <c r="C15" s="16" t="s">
        <v>18</v>
      </c>
      <c r="D15" s="17"/>
      <c r="E15" s="17" t="s">
        <v>19</v>
      </c>
      <c r="F15" s="17" t="s">
        <v>19</v>
      </c>
      <c r="G15" s="17"/>
      <c r="H15" s="17" t="s">
        <v>20</v>
      </c>
      <c r="I15" s="17" t="s">
        <v>19</v>
      </c>
      <c r="J15" s="18" t="s">
        <v>19</v>
      </c>
      <c r="K15" s="7"/>
    </row>
    <row r="16" spans="1:11" ht="15" customHeight="1">
      <c r="A16" s="6"/>
      <c r="B16" s="19">
        <v>1.1</v>
      </c>
      <c r="C16" s="17" t="s">
        <v>21</v>
      </c>
      <c r="D16" s="20"/>
      <c r="E16" s="21"/>
      <c r="F16" s="21">
        <v>0</v>
      </c>
      <c r="G16" s="17" t="s">
        <v>22</v>
      </c>
      <c r="H16" s="17"/>
      <c r="I16" s="21"/>
      <c r="J16" s="22">
        <f aca="true" t="shared" si="0" ref="J16:J22">F16-I16</f>
        <v>0</v>
      </c>
      <c r="K16" s="7"/>
    </row>
    <row r="17" spans="1:11" ht="15" customHeight="1">
      <c r="A17" s="6"/>
      <c r="B17" s="19">
        <v>1.2</v>
      </c>
      <c r="C17" s="17" t="s">
        <v>23</v>
      </c>
      <c r="D17" s="20">
        <v>39521</v>
      </c>
      <c r="E17" s="21">
        <f>63790*0.4+5068.95*0.4</f>
        <v>27543.58</v>
      </c>
      <c r="F17" s="21">
        <f>63790*0.4+5068.95*0.4</f>
        <v>27543.58</v>
      </c>
      <c r="G17" s="17" t="s">
        <v>22</v>
      </c>
      <c r="H17" s="20">
        <v>39521</v>
      </c>
      <c r="I17" s="21">
        <f>63790*0.4+5068.95*0.4</f>
        <v>27543.58</v>
      </c>
      <c r="J17" s="22">
        <f t="shared" si="0"/>
        <v>0</v>
      </c>
      <c r="K17" s="7"/>
    </row>
    <row r="18" spans="1:11" ht="15" customHeight="1">
      <c r="A18" s="6"/>
      <c r="B18" s="19">
        <v>1.3</v>
      </c>
      <c r="C18" s="17" t="s">
        <v>24</v>
      </c>
      <c r="D18" s="20">
        <v>40329</v>
      </c>
      <c r="E18" s="21">
        <v>10125</v>
      </c>
      <c r="F18" s="21">
        <v>10125</v>
      </c>
      <c r="G18" s="17" t="s">
        <v>25</v>
      </c>
      <c r="H18" s="23">
        <v>40543</v>
      </c>
      <c r="I18" s="21">
        <f>700+1014.83+7942.49</f>
        <v>9657.32</v>
      </c>
      <c r="J18" s="22">
        <f t="shared" si="0"/>
        <v>467.6800000000003</v>
      </c>
      <c r="K18" s="7"/>
    </row>
    <row r="19" spans="1:11" ht="15" customHeight="1">
      <c r="A19" s="6"/>
      <c r="B19" s="24">
        <v>2</v>
      </c>
      <c r="C19" s="16" t="s">
        <v>26</v>
      </c>
      <c r="D19" s="20">
        <f>+D18+90</f>
        <v>40419</v>
      </c>
      <c r="E19" s="21">
        <v>2000</v>
      </c>
      <c r="F19" s="21">
        <v>2000</v>
      </c>
      <c r="G19" s="17" t="s">
        <v>27</v>
      </c>
      <c r="H19" s="17"/>
      <c r="I19" s="21">
        <v>0</v>
      </c>
      <c r="J19" s="22">
        <f t="shared" si="0"/>
        <v>2000</v>
      </c>
      <c r="K19" s="7"/>
    </row>
    <row r="20" spans="1:11" ht="15" customHeight="1">
      <c r="A20" s="6"/>
      <c r="B20" s="24">
        <v>3</v>
      </c>
      <c r="C20" s="16" t="s">
        <v>28</v>
      </c>
      <c r="D20" s="20" t="s">
        <v>29</v>
      </c>
      <c r="E20" s="21">
        <v>395331.42</v>
      </c>
      <c r="F20" s="21">
        <v>395331.42</v>
      </c>
      <c r="G20" s="17" t="s">
        <v>27</v>
      </c>
      <c r="H20" s="17"/>
      <c r="I20" s="21">
        <v>0</v>
      </c>
      <c r="J20" s="22">
        <f t="shared" si="0"/>
        <v>395331.42</v>
      </c>
      <c r="K20" s="7"/>
    </row>
    <row r="21" spans="1:11" ht="15" customHeight="1">
      <c r="A21" s="6"/>
      <c r="B21" s="24">
        <v>4</v>
      </c>
      <c r="C21" s="16" t="s">
        <v>30</v>
      </c>
      <c r="D21" s="20">
        <v>40933</v>
      </c>
      <c r="E21" s="21">
        <v>5000</v>
      </c>
      <c r="F21" s="21">
        <v>5000</v>
      </c>
      <c r="G21" s="17" t="s">
        <v>27</v>
      </c>
      <c r="H21" s="17"/>
      <c r="I21" s="21">
        <v>0</v>
      </c>
      <c r="J21" s="22">
        <f t="shared" si="0"/>
        <v>5000</v>
      </c>
      <c r="K21" s="7"/>
    </row>
    <row r="22" spans="1:11" ht="15.75" customHeight="1" thickBot="1">
      <c r="A22" s="6"/>
      <c r="B22" s="25">
        <v>5</v>
      </c>
      <c r="C22" s="26" t="s">
        <v>31</v>
      </c>
      <c r="D22" s="27">
        <v>40933</v>
      </c>
      <c r="E22" s="28">
        <v>0</v>
      </c>
      <c r="F22" s="28">
        <v>0</v>
      </c>
      <c r="G22" s="29" t="s">
        <v>27</v>
      </c>
      <c r="H22" s="29"/>
      <c r="I22" s="28">
        <v>0</v>
      </c>
      <c r="J22" s="30">
        <f t="shared" si="0"/>
        <v>0</v>
      </c>
      <c r="K22" s="7"/>
    </row>
    <row r="23" spans="1:11" ht="15.75" customHeight="1" thickBot="1">
      <c r="A23" s="31"/>
      <c r="B23" s="2"/>
      <c r="C23" s="2"/>
      <c r="D23" s="2"/>
      <c r="E23" s="2"/>
      <c r="F23" s="2"/>
      <c r="G23" s="2"/>
      <c r="H23" s="2"/>
      <c r="I23" s="2"/>
      <c r="J23" s="2"/>
      <c r="K23" s="32"/>
    </row>
    <row r="24" spans="1:14" ht="15" customHeight="1">
      <c r="A24" s="3"/>
      <c r="B24" s="4"/>
      <c r="C24" s="4"/>
      <c r="D24" s="4"/>
      <c r="E24" s="4"/>
      <c r="F24" s="4"/>
      <c r="G24" s="4"/>
      <c r="H24" s="4"/>
      <c r="I24" s="4"/>
      <c r="J24" s="4"/>
      <c r="K24" s="5"/>
      <c r="L24" s="33"/>
      <c r="M24" s="33"/>
      <c r="N24" s="33"/>
    </row>
    <row r="25" spans="1:14" ht="15.75" customHeight="1" thickBot="1">
      <c r="A25" s="6"/>
      <c r="B25" s="1" t="s">
        <v>32</v>
      </c>
      <c r="K25" s="7"/>
      <c r="N25" s="33"/>
    </row>
    <row r="26" spans="1:14" ht="30" customHeight="1">
      <c r="A26" s="6"/>
      <c r="B26" s="8" t="s">
        <v>7</v>
      </c>
      <c r="C26" s="9" t="s">
        <v>8</v>
      </c>
      <c r="D26" s="9" t="s">
        <v>11</v>
      </c>
      <c r="E26" s="9" t="s">
        <v>33</v>
      </c>
      <c r="F26" s="10" t="s">
        <v>34</v>
      </c>
      <c r="G26" s="40" t="s">
        <v>33</v>
      </c>
      <c r="H26" s="40"/>
      <c r="I26" s="10" t="s">
        <v>35</v>
      </c>
      <c r="J26" s="34" t="s">
        <v>36</v>
      </c>
      <c r="K26" s="7"/>
      <c r="N26" s="33"/>
    </row>
    <row r="27" spans="1:11" ht="39.75" customHeight="1">
      <c r="A27" s="6"/>
      <c r="B27" s="19">
        <v>1.3</v>
      </c>
      <c r="C27" s="17" t="s">
        <v>24</v>
      </c>
      <c r="D27" s="20">
        <v>40329</v>
      </c>
      <c r="E27" s="21">
        <v>10125</v>
      </c>
      <c r="F27" s="20">
        <v>40816</v>
      </c>
      <c r="G27" s="43">
        <v>467.68</v>
      </c>
      <c r="H27" s="43"/>
      <c r="I27" s="35" t="s">
        <v>37</v>
      </c>
      <c r="J27" s="36"/>
      <c r="K27" s="7"/>
    </row>
    <row r="28" spans="1:11" ht="15" customHeight="1">
      <c r="A28" s="6"/>
      <c r="B28" s="24">
        <v>2</v>
      </c>
      <c r="C28" s="16" t="s">
        <v>26</v>
      </c>
      <c r="D28" s="20">
        <f>+D27+90</f>
        <v>40419</v>
      </c>
      <c r="E28" s="21">
        <v>2000</v>
      </c>
      <c r="F28" s="20">
        <f>+F27+90</f>
        <v>40906</v>
      </c>
      <c r="G28" s="44">
        <v>2000</v>
      </c>
      <c r="H28" s="44"/>
      <c r="I28" s="16"/>
      <c r="J28" s="37"/>
      <c r="K28" s="7"/>
    </row>
    <row r="29" spans="1:11" ht="15" customHeight="1">
      <c r="A29" s="6"/>
      <c r="B29" s="24">
        <v>3</v>
      </c>
      <c r="C29" s="16" t="s">
        <v>28</v>
      </c>
      <c r="D29" s="20" t="s">
        <v>29</v>
      </c>
      <c r="E29" s="21">
        <v>395331.42</v>
      </c>
      <c r="F29" s="20">
        <f>+F28+270</f>
        <v>41176</v>
      </c>
      <c r="G29" s="44">
        <v>395331.42</v>
      </c>
      <c r="H29" s="44"/>
      <c r="I29" s="16"/>
      <c r="J29" s="37"/>
      <c r="K29" s="7"/>
    </row>
    <row r="30" spans="1:11" ht="15" customHeight="1">
      <c r="A30" s="6"/>
      <c r="B30" s="24">
        <v>4</v>
      </c>
      <c r="C30" s="16" t="s">
        <v>30</v>
      </c>
      <c r="D30" s="20">
        <v>40933</v>
      </c>
      <c r="E30" s="21">
        <v>5000</v>
      </c>
      <c r="F30" s="20">
        <f>+F29+98</f>
        <v>41274</v>
      </c>
      <c r="G30" s="44">
        <v>5000</v>
      </c>
      <c r="H30" s="44"/>
      <c r="I30" s="16"/>
      <c r="J30" s="37"/>
      <c r="K30" s="7"/>
    </row>
    <row r="31" spans="1:11" ht="15.75" customHeight="1" thickBot="1">
      <c r="A31" s="6"/>
      <c r="B31" s="25">
        <v>5</v>
      </c>
      <c r="C31" s="26" t="s">
        <v>31</v>
      </c>
      <c r="D31" s="27">
        <v>40933</v>
      </c>
      <c r="E31" s="28">
        <v>0</v>
      </c>
      <c r="F31" s="27">
        <f>+F30</f>
        <v>41274</v>
      </c>
      <c r="G31" s="45"/>
      <c r="H31" s="45"/>
      <c r="I31" s="26"/>
      <c r="J31" s="38"/>
      <c r="K31" s="7"/>
    </row>
    <row r="32" spans="1:11" ht="15.75" customHeight="1" thickBot="1">
      <c r="A32" s="31"/>
      <c r="B32" s="2"/>
      <c r="C32" s="2"/>
      <c r="D32" s="2"/>
      <c r="E32" s="2"/>
      <c r="F32" s="2"/>
      <c r="G32" s="2"/>
      <c r="H32" s="2"/>
      <c r="I32" s="2"/>
      <c r="J32" s="2"/>
      <c r="K32" s="32"/>
    </row>
    <row r="35" ht="15" customHeight="1">
      <c r="B35" s="1" t="s">
        <v>38</v>
      </c>
    </row>
    <row r="36" ht="15" customHeight="1">
      <c r="B36" s="1" t="s">
        <v>39</v>
      </c>
    </row>
    <row r="37" ht="15" customHeight="1">
      <c r="B37" s="1" t="s">
        <v>40</v>
      </c>
    </row>
    <row r="38" ht="15" customHeight="1">
      <c r="B38" s="1" t="s">
        <v>41</v>
      </c>
    </row>
    <row r="39" ht="15" customHeight="1">
      <c r="B39" s="1" t="s">
        <v>42</v>
      </c>
    </row>
    <row r="40" ht="15" customHeight="1">
      <c r="B40" s="1" t="s">
        <v>43</v>
      </c>
    </row>
    <row r="41" ht="15" customHeight="1">
      <c r="B41" s="1" t="s">
        <v>44</v>
      </c>
    </row>
    <row r="43" ht="15" customHeight="1">
      <c r="B43" s="1" t="s">
        <v>45</v>
      </c>
    </row>
  </sheetData>
  <sheetProtection/>
  <mergeCells count="10">
    <mergeCell ref="G28:H28"/>
    <mergeCell ref="G29:H29"/>
    <mergeCell ref="G30:H30"/>
    <mergeCell ref="G31:H31"/>
    <mergeCell ref="B13:B14"/>
    <mergeCell ref="C13:C14"/>
    <mergeCell ref="D13:F13"/>
    <mergeCell ref="G13:J13"/>
    <mergeCell ref="G26:H26"/>
    <mergeCell ref="G27:H27"/>
  </mergeCells>
  <printOptions/>
  <pageMargins left="0.708333333333333" right="0.708333333333333" top="0.7479166666666671" bottom="0.7479166666666671" header="0.5118055555555561" footer="0.5118055555555561"/>
  <pageSetup fitToHeight="0" fitToWidth="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1" customWidth="1"/>
    <col min="2" max="2" width="15.00390625" style="1" customWidth="1"/>
    <col min="3" max="3" width="53.7109375" style="1" customWidth="1"/>
    <col min="4" max="4" width="15.28125" style="1" customWidth="1"/>
    <col min="5" max="6" width="22.00390625" style="1" customWidth="1"/>
    <col min="7" max="7" width="13.28125" style="1" customWidth="1"/>
    <col min="8" max="8" width="15.28125" style="1" customWidth="1"/>
    <col min="9" max="9" width="28.57421875" style="1" customWidth="1"/>
    <col min="10" max="10" width="16.421875" style="1" customWidth="1"/>
    <col min="11" max="11" width="3.7109375" style="1" customWidth="1"/>
    <col min="12" max="12" width="13.28125" style="1" customWidth="1"/>
    <col min="13" max="14" width="12.28125" style="1" customWidth="1"/>
    <col min="15" max="15" width="9.00390625" style="1" customWidth="1"/>
    <col min="16" max="16384" width="9.00390625" style="1" customWidth="1"/>
  </cols>
  <sheetData>
    <row r="1" ht="15" customHeight="1">
      <c r="B1" s="1" t="s">
        <v>0</v>
      </c>
    </row>
    <row r="6" spans="2:8" ht="15.75" customHeight="1" thickBot="1">
      <c r="B6" s="2"/>
      <c r="H6" s="2"/>
    </row>
    <row r="7" spans="1:11" ht="15" customHeight="1">
      <c r="A7" s="3"/>
      <c r="C7" s="4"/>
      <c r="D7" s="4"/>
      <c r="E7" s="4"/>
      <c r="F7" s="4"/>
      <c r="G7" s="4"/>
      <c r="I7" s="4"/>
      <c r="J7" s="4"/>
      <c r="K7" s="5"/>
    </row>
    <row r="8" spans="1:11" ht="15" customHeight="1">
      <c r="A8" s="6"/>
      <c r="B8" s="1" t="s">
        <v>1</v>
      </c>
      <c r="E8" s="1" t="s">
        <v>2</v>
      </c>
      <c r="K8" s="7"/>
    </row>
    <row r="9" spans="1:11" ht="15" customHeight="1">
      <c r="A9" s="6"/>
      <c r="K9" s="7"/>
    </row>
    <row r="10" spans="1:11" ht="15" customHeight="1">
      <c r="A10" s="6"/>
      <c r="B10" s="1" t="s">
        <v>3</v>
      </c>
      <c r="C10" s="1" t="s">
        <v>46</v>
      </c>
      <c r="K10" s="7"/>
    </row>
    <row r="11" spans="1:11" ht="15" customHeight="1">
      <c r="A11" s="6"/>
      <c r="B11" s="1" t="s">
        <v>5</v>
      </c>
      <c r="C11" s="1" t="s">
        <v>6</v>
      </c>
      <c r="K11" s="7"/>
    </row>
    <row r="12" spans="1:11" ht="15.75" customHeight="1" thickBot="1">
      <c r="A12" s="6"/>
      <c r="K12" s="7"/>
    </row>
    <row r="13" spans="1:11" ht="15" customHeight="1" thickBot="1">
      <c r="A13" s="6"/>
      <c r="B13" s="39" t="s">
        <v>7</v>
      </c>
      <c r="C13" s="40" t="s">
        <v>8</v>
      </c>
      <c r="D13" s="41" t="s">
        <v>9</v>
      </c>
      <c r="E13" s="41"/>
      <c r="F13" s="41"/>
      <c r="G13" s="42" t="s">
        <v>10</v>
      </c>
      <c r="H13" s="42"/>
      <c r="I13" s="42"/>
      <c r="J13" s="42"/>
      <c r="K13" s="7"/>
    </row>
    <row r="14" spans="1:11" ht="60" customHeight="1">
      <c r="A14" s="6"/>
      <c r="B14" s="39"/>
      <c r="C14" s="40"/>
      <c r="D14" s="11" t="s">
        <v>11</v>
      </c>
      <c r="E14" s="11" t="s">
        <v>12</v>
      </c>
      <c r="F14" s="11" t="s">
        <v>13</v>
      </c>
      <c r="G14" s="12" t="s">
        <v>14</v>
      </c>
      <c r="H14" s="12" t="s">
        <v>15</v>
      </c>
      <c r="I14" s="12" t="s">
        <v>16</v>
      </c>
      <c r="J14" s="13" t="s">
        <v>17</v>
      </c>
      <c r="K14" s="14"/>
    </row>
    <row r="15" spans="1:11" ht="15" customHeight="1">
      <c r="A15" s="6"/>
      <c r="B15" s="15">
        <v>1</v>
      </c>
      <c r="C15" s="16" t="s">
        <v>18</v>
      </c>
      <c r="D15" s="17"/>
      <c r="E15" s="17" t="s">
        <v>19</v>
      </c>
      <c r="F15" s="17" t="s">
        <v>19</v>
      </c>
      <c r="G15" s="17"/>
      <c r="H15" s="17" t="s">
        <v>20</v>
      </c>
      <c r="I15" s="17" t="s">
        <v>19</v>
      </c>
      <c r="J15" s="18" t="s">
        <v>19</v>
      </c>
      <c r="K15" s="7"/>
    </row>
    <row r="16" spans="1:11" ht="15" customHeight="1">
      <c r="A16" s="6"/>
      <c r="B16" s="19">
        <v>1.1</v>
      </c>
      <c r="C16" s="17" t="s">
        <v>21</v>
      </c>
      <c r="D16" s="20"/>
      <c r="E16" s="21"/>
      <c r="F16" s="21"/>
      <c r="G16" s="17" t="s">
        <v>22</v>
      </c>
      <c r="H16" s="17"/>
      <c r="I16" s="21"/>
      <c r="J16" s="22">
        <f aca="true" t="shared" si="0" ref="J16:J22">F16-I16</f>
        <v>0</v>
      </c>
      <c r="K16" s="7"/>
    </row>
    <row r="17" spans="1:11" ht="15" customHeight="1">
      <c r="A17" s="6"/>
      <c r="B17" s="19">
        <v>1.2</v>
      </c>
      <c r="C17" s="17" t="s">
        <v>23</v>
      </c>
      <c r="D17" s="20">
        <v>39521</v>
      </c>
      <c r="E17" s="21">
        <f>63790*0.6+5068.95*0.6</f>
        <v>41315.37</v>
      </c>
      <c r="F17" s="21">
        <f>63790*0.6+5068.95*0.6</f>
        <v>41315.37</v>
      </c>
      <c r="G17" s="17" t="s">
        <v>22</v>
      </c>
      <c r="H17" s="20">
        <v>39521</v>
      </c>
      <c r="I17" s="21">
        <f>63790*0.6+5068.95*0.6</f>
        <v>41315.37</v>
      </c>
      <c r="J17" s="22">
        <f t="shared" si="0"/>
        <v>0</v>
      </c>
      <c r="K17" s="7"/>
    </row>
    <row r="18" spans="1:11" ht="15" customHeight="1">
      <c r="A18" s="6"/>
      <c r="B18" s="19">
        <v>1.3</v>
      </c>
      <c r="C18" s="17" t="s">
        <v>24</v>
      </c>
      <c r="D18" s="20">
        <v>40329</v>
      </c>
      <c r="E18" s="21">
        <v>20250</v>
      </c>
      <c r="F18" s="21">
        <v>20250</v>
      </c>
      <c r="G18" s="17" t="s">
        <v>25</v>
      </c>
      <c r="H18" s="23">
        <v>40543</v>
      </c>
      <c r="I18" s="21">
        <f>5000</f>
        <v>5000</v>
      </c>
      <c r="J18" s="22">
        <f t="shared" si="0"/>
        <v>15250</v>
      </c>
      <c r="K18" s="7"/>
    </row>
    <row r="19" spans="1:11" ht="15" customHeight="1">
      <c r="A19" s="6"/>
      <c r="B19" s="24">
        <v>2</v>
      </c>
      <c r="C19" s="16" t="s">
        <v>26</v>
      </c>
      <c r="D19" s="20">
        <f>+D18+90</f>
        <v>40419</v>
      </c>
      <c r="E19" s="21">
        <v>5000</v>
      </c>
      <c r="F19" s="21">
        <v>5000</v>
      </c>
      <c r="G19" s="17" t="s">
        <v>27</v>
      </c>
      <c r="H19" s="17" t="s">
        <v>20</v>
      </c>
      <c r="I19" s="21">
        <v>0</v>
      </c>
      <c r="J19" s="22">
        <f t="shared" si="0"/>
        <v>5000</v>
      </c>
      <c r="K19" s="7"/>
    </row>
    <row r="20" spans="1:11" ht="15" customHeight="1">
      <c r="A20" s="6"/>
      <c r="B20" s="24">
        <v>3</v>
      </c>
      <c r="C20" s="16" t="s">
        <v>28</v>
      </c>
      <c r="D20" s="20">
        <f>+D19+240</f>
        <v>40659</v>
      </c>
      <c r="E20" s="21">
        <v>776500</v>
      </c>
      <c r="F20" s="21">
        <f>776500-211000</f>
        <v>565500</v>
      </c>
      <c r="G20" s="17" t="s">
        <v>27</v>
      </c>
      <c r="H20" s="17" t="s">
        <v>20</v>
      </c>
      <c r="I20" s="21">
        <v>0</v>
      </c>
      <c r="J20" s="22">
        <f t="shared" si="0"/>
        <v>565500</v>
      </c>
      <c r="K20" s="7"/>
    </row>
    <row r="21" spans="1:11" ht="15" customHeight="1">
      <c r="A21" s="6"/>
      <c r="B21" s="24">
        <v>4</v>
      </c>
      <c r="C21" s="16" t="s">
        <v>30</v>
      </c>
      <c r="D21" s="20">
        <f>+D20+90</f>
        <v>40749</v>
      </c>
      <c r="E21" s="21">
        <v>5000</v>
      </c>
      <c r="F21" s="21">
        <v>5000</v>
      </c>
      <c r="G21" s="17" t="s">
        <v>27</v>
      </c>
      <c r="H21" s="17" t="s">
        <v>20</v>
      </c>
      <c r="I21" s="21">
        <v>0</v>
      </c>
      <c r="J21" s="22">
        <f t="shared" si="0"/>
        <v>5000</v>
      </c>
      <c r="K21" s="7"/>
    </row>
    <row r="22" spans="1:11" ht="15.75" customHeight="1" thickBot="1">
      <c r="A22" s="6"/>
      <c r="B22" s="25">
        <v>5</v>
      </c>
      <c r="C22" s="26" t="s">
        <v>31</v>
      </c>
      <c r="D22" s="27">
        <f>+D20</f>
        <v>40659</v>
      </c>
      <c r="E22" s="28">
        <v>0</v>
      </c>
      <c r="F22" s="28">
        <v>0</v>
      </c>
      <c r="G22" s="29" t="s">
        <v>27</v>
      </c>
      <c r="H22" s="29" t="s">
        <v>20</v>
      </c>
      <c r="I22" s="28">
        <v>0</v>
      </c>
      <c r="J22" s="30">
        <f t="shared" si="0"/>
        <v>0</v>
      </c>
      <c r="K22" s="7"/>
    </row>
    <row r="23" spans="1:11" ht="15.75" customHeight="1" thickBot="1">
      <c r="A23" s="31"/>
      <c r="B23" s="2"/>
      <c r="C23" s="2"/>
      <c r="D23" s="2"/>
      <c r="E23" s="2"/>
      <c r="F23" s="2"/>
      <c r="G23" s="2"/>
      <c r="H23" s="2"/>
      <c r="I23" s="2"/>
      <c r="J23" s="2"/>
      <c r="K23" s="32"/>
    </row>
    <row r="24" spans="1:14" ht="15" customHeight="1">
      <c r="A24" s="3"/>
      <c r="B24" s="4"/>
      <c r="C24" s="4"/>
      <c r="D24" s="4"/>
      <c r="E24" s="4"/>
      <c r="F24" s="4"/>
      <c r="G24" s="4"/>
      <c r="H24" s="4"/>
      <c r="I24" s="4"/>
      <c r="J24" s="4"/>
      <c r="K24" s="5"/>
      <c r="L24" s="33"/>
      <c r="M24" s="33"/>
      <c r="N24" s="33"/>
    </row>
    <row r="25" spans="1:14" ht="15.75" customHeight="1" thickBot="1">
      <c r="A25" s="6"/>
      <c r="B25" s="1" t="s">
        <v>32</v>
      </c>
      <c r="K25" s="7"/>
      <c r="N25" s="33"/>
    </row>
    <row r="26" spans="1:14" ht="30" customHeight="1">
      <c r="A26" s="6"/>
      <c r="B26" s="8" t="s">
        <v>7</v>
      </c>
      <c r="C26" s="9" t="s">
        <v>8</v>
      </c>
      <c r="D26" s="9" t="s">
        <v>11</v>
      </c>
      <c r="E26" s="9" t="s">
        <v>33</v>
      </c>
      <c r="F26" s="10" t="s">
        <v>34</v>
      </c>
      <c r="G26" s="40" t="s">
        <v>33</v>
      </c>
      <c r="H26" s="40"/>
      <c r="I26" s="10" t="s">
        <v>35</v>
      </c>
      <c r="J26" s="34" t="s">
        <v>36</v>
      </c>
      <c r="K26" s="7"/>
      <c r="N26" s="33"/>
    </row>
    <row r="27" spans="1:11" ht="46.5" customHeight="1">
      <c r="A27" s="6"/>
      <c r="B27" s="19">
        <v>1.3</v>
      </c>
      <c r="C27" s="17" t="s">
        <v>24</v>
      </c>
      <c r="D27" s="20">
        <v>40329</v>
      </c>
      <c r="E27" s="21">
        <v>20250</v>
      </c>
      <c r="F27" s="20">
        <v>40816</v>
      </c>
      <c r="G27" s="44">
        <v>20250</v>
      </c>
      <c r="H27" s="44"/>
      <c r="I27" s="35" t="s">
        <v>37</v>
      </c>
      <c r="J27" s="36"/>
      <c r="K27" s="7"/>
    </row>
    <row r="28" spans="1:11" ht="15" customHeight="1">
      <c r="A28" s="6"/>
      <c r="B28" s="24">
        <v>2</v>
      </c>
      <c r="C28" s="16" t="s">
        <v>26</v>
      </c>
      <c r="D28" s="20">
        <f>+D27+90</f>
        <v>40419</v>
      </c>
      <c r="E28" s="21">
        <v>5000</v>
      </c>
      <c r="F28" s="20">
        <f>+F27+90</f>
        <v>40906</v>
      </c>
      <c r="G28" s="44">
        <v>5000</v>
      </c>
      <c r="H28" s="44"/>
      <c r="I28" s="16"/>
      <c r="J28" s="37"/>
      <c r="K28" s="7"/>
    </row>
    <row r="29" spans="1:11" ht="15" customHeight="1">
      <c r="A29" s="6"/>
      <c r="B29" s="24">
        <v>3</v>
      </c>
      <c r="C29" s="16" t="s">
        <v>28</v>
      </c>
      <c r="D29" s="20">
        <f>+D28+240</f>
        <v>40659</v>
      </c>
      <c r="E29" s="21">
        <v>776500</v>
      </c>
      <c r="F29" s="20">
        <f>+F28+270</f>
        <v>41176</v>
      </c>
      <c r="G29" s="44">
        <v>776500</v>
      </c>
      <c r="H29" s="44"/>
      <c r="I29" s="16"/>
      <c r="J29" s="37"/>
      <c r="K29" s="7"/>
    </row>
    <row r="30" spans="1:11" ht="15" customHeight="1">
      <c r="A30" s="6"/>
      <c r="B30" s="24">
        <v>4</v>
      </c>
      <c r="C30" s="16" t="s">
        <v>30</v>
      </c>
      <c r="D30" s="20">
        <f>+D29+90</f>
        <v>40749</v>
      </c>
      <c r="E30" s="21">
        <v>5000</v>
      </c>
      <c r="F30" s="20">
        <f>+F29+98</f>
        <v>41274</v>
      </c>
      <c r="G30" s="44">
        <v>5000</v>
      </c>
      <c r="H30" s="44"/>
      <c r="I30" s="16"/>
      <c r="J30" s="37"/>
      <c r="K30" s="7"/>
    </row>
    <row r="31" spans="1:11" ht="15.75" customHeight="1" thickBot="1">
      <c r="A31" s="6"/>
      <c r="B31" s="25">
        <v>5</v>
      </c>
      <c r="C31" s="26" t="s">
        <v>31</v>
      </c>
      <c r="D31" s="27">
        <f>+D29</f>
        <v>40659</v>
      </c>
      <c r="E31" s="28">
        <v>0</v>
      </c>
      <c r="F31" s="27">
        <f>+F30</f>
        <v>41274</v>
      </c>
      <c r="G31" s="46">
        <v>0</v>
      </c>
      <c r="H31" s="46"/>
      <c r="I31" s="26"/>
      <c r="J31" s="38"/>
      <c r="K31" s="7"/>
    </row>
    <row r="32" spans="1:11" ht="15.75" customHeight="1" thickBot="1">
      <c r="A32" s="31"/>
      <c r="B32" s="2"/>
      <c r="C32" s="2"/>
      <c r="D32" s="2"/>
      <c r="E32" s="2"/>
      <c r="F32" s="2"/>
      <c r="G32" s="2"/>
      <c r="H32" s="2"/>
      <c r="I32" s="2"/>
      <c r="J32" s="2"/>
      <c r="K32" s="32"/>
    </row>
    <row r="35" ht="15" customHeight="1">
      <c r="B35" s="1" t="s">
        <v>38</v>
      </c>
    </row>
    <row r="36" ht="15" customHeight="1">
      <c r="B36" s="1" t="s">
        <v>39</v>
      </c>
    </row>
    <row r="37" ht="15" customHeight="1">
      <c r="B37" s="1" t="s">
        <v>40</v>
      </c>
    </row>
    <row r="38" ht="15" customHeight="1">
      <c r="B38" s="1" t="s">
        <v>41</v>
      </c>
    </row>
    <row r="39" ht="15" customHeight="1">
      <c r="B39" s="1" t="s">
        <v>42</v>
      </c>
    </row>
    <row r="40" ht="15" customHeight="1">
      <c r="B40" s="1" t="s">
        <v>43</v>
      </c>
    </row>
    <row r="41" ht="15" customHeight="1">
      <c r="B41" s="1" t="s">
        <v>44</v>
      </c>
    </row>
    <row r="43" ht="15" customHeight="1">
      <c r="B43" s="1" t="s">
        <v>45</v>
      </c>
    </row>
  </sheetData>
  <sheetProtection/>
  <mergeCells count="10">
    <mergeCell ref="G28:H28"/>
    <mergeCell ref="G29:H29"/>
    <mergeCell ref="G30:H30"/>
    <mergeCell ref="G31:H31"/>
    <mergeCell ref="B13:B14"/>
    <mergeCell ref="C13:C14"/>
    <mergeCell ref="D13:F13"/>
    <mergeCell ref="G13:J13"/>
    <mergeCell ref="G26:H26"/>
    <mergeCell ref="G27:H27"/>
  </mergeCells>
  <printOptions/>
  <pageMargins left="0.708333333333333" right="0.708333333333333" top="0.7479166666666671" bottom="0.7479166666666671" header="0.5118055555555561" footer="0.5118055555555561"/>
  <pageSetup fitToHeight="0" fitToWidth="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9.00390625" style="1" customWidth="1"/>
    <col min="2" max="16384" width="9.00390625" style="1" customWidth="1"/>
  </cols>
  <sheetData/>
  <sheetProtection/>
  <printOptions/>
  <pageMargins left="0.7000000000000001" right="0.7000000000000001" top="0.7500000000000001" bottom="0.7500000000000001" header="0.5118055555555561" footer="0.5118055555555561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PC01</dc:creator>
  <cp:keywords/>
  <dc:description/>
  <cp:lastModifiedBy> </cp:lastModifiedBy>
  <cp:lastPrinted>2010-04-15T11:55:52Z</cp:lastPrinted>
  <dcterms:created xsi:type="dcterms:W3CDTF">2010-04-21T09:17:24Z</dcterms:created>
  <dcterms:modified xsi:type="dcterms:W3CDTF">2011-08-01T09:03:13Z</dcterms:modified>
  <cp:category/>
  <cp:version/>
  <cp:contentType/>
  <cp:contentStatus/>
</cp:coreProperties>
</file>